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WINTHER\2024\Passenger Revenue\"/>
    </mc:Choice>
  </mc:AlternateContent>
  <xr:revisionPtr revIDLastSave="0" documentId="8_{7E3ED93F-5508-4A1E-9043-67E0AC724BD1}" xr6:coauthVersionLast="47" xr6:coauthVersionMax="47" xr10:uidLastSave="{00000000-0000-0000-0000-000000000000}"/>
  <bookViews>
    <workbookView xWindow="-120" yWindow="-120" windowWidth="29040" windowHeight="15840" xr2:uid="{F6598D03-8044-4370-BC48-4E95447A1D53}"/>
  </bookViews>
  <sheets>
    <sheet name="2024" sheetId="3" r:id="rId1"/>
    <sheet name="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6" i="3"/>
  <c r="D37" i="3"/>
  <c r="D38" i="3"/>
  <c r="D39" i="3"/>
  <c r="D40" i="3"/>
  <c r="D41" i="3"/>
  <c r="D42" i="3"/>
  <c r="D43" i="3"/>
  <c r="D44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54" i="1"/>
  <c r="D53" i="1"/>
  <c r="D5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C48" i="1"/>
  <c r="C45" i="1"/>
  <c r="C44" i="1"/>
  <c r="C40" i="1"/>
  <c r="C38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<sst xmlns="http://schemas.openxmlformats.org/spreadsheetml/2006/main" count="161" uniqueCount="9">
  <si>
    <t>Year</t>
  </si>
  <si>
    <t>Date</t>
  </si>
  <si>
    <t>NB Passengers</t>
  </si>
  <si>
    <t>SB Passengers</t>
  </si>
  <si>
    <t>Total Passengers</t>
  </si>
  <si>
    <t>Route</t>
  </si>
  <si>
    <t>Whittier - Talkeetna - Whittier</t>
  </si>
  <si>
    <t>Whittier - Anchorage - Whittier</t>
  </si>
  <si>
    <t>Seward - Ted Stevens Anchorage International Airport - Seward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</si>
</sst>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8" fontId="2" fillId="0" borderId="2" xfId="0" applyNumberFormat="1" applyFont="1" applyBorder="1" applyAlignment="1">
      <alignment horizontal="right"/>
    </xf>
    <xf numFmtId="38" fontId="2" fillId="0" borderId="3" xfId="0" applyNumberFormat="1" applyFont="1" applyBorder="1"/>
    <xf numFmtId="38" fontId="2" fillId="0" borderId="3" xfId="0" applyNumberFormat="1" applyFont="1" applyBorder="1" applyAlignment="1">
      <alignment horizontal="right"/>
    </xf>
    <xf numFmtId="38" fontId="2" fillId="0" borderId="2" xfId="0" applyNumberFormat="1" applyFont="1" applyBorder="1"/>
    <xf numFmtId="38" fontId="2" fillId="0" borderId="6" xfId="0" applyNumberFormat="1" applyFont="1" applyBorder="1" applyAlignment="1">
      <alignment horizontal="right"/>
    </xf>
    <xf numFmtId="38" fontId="3" fillId="0" borderId="0" xfId="0" applyNumberFormat="1" applyFont="1"/>
    <xf numFmtId="167" fontId="2" fillId="0" borderId="1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/>
    </xf>
    <xf numFmtId="167" fontId="2" fillId="0" borderId="5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38" fontId="2" fillId="0" borderId="7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26723C61-BE31-4E7F-B6D5-3888754FC0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9BC68-497A-46BB-A1A4-AD669955D34C}">
  <dimension ref="A4:E60"/>
  <sheetViews>
    <sheetView tabSelected="1" workbookViewId="0">
      <pane ySplit="5" topLeftCell="A6" activePane="bottomLeft" state="frozen"/>
      <selection pane="bottomLeft" activeCell="C55" sqref="C55"/>
    </sheetView>
  </sheetViews>
  <sheetFormatPr defaultRowHeight="15" x14ac:dyDescent="0.25"/>
  <cols>
    <col min="1" max="1" width="35.7109375" bestFit="1" customWidth="1"/>
    <col min="2" max="3" width="17.140625" bestFit="1" customWidth="1"/>
    <col min="4" max="4" width="19" bestFit="1" customWidth="1"/>
    <col min="5" max="5" width="65.85546875" bestFit="1" customWidth="1"/>
  </cols>
  <sheetData>
    <row r="4" spans="1:5" ht="15.75" x14ac:dyDescent="0.25">
      <c r="A4" s="12" t="s">
        <v>0</v>
      </c>
      <c r="B4" s="12">
        <v>2024</v>
      </c>
      <c r="C4" s="12"/>
      <c r="D4" s="12"/>
      <c r="E4" s="12"/>
    </row>
    <row r="5" spans="1:5" ht="31.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</row>
    <row r="6" spans="1:5" ht="15.75" x14ac:dyDescent="0.25">
      <c r="A6" s="7">
        <v>45427</v>
      </c>
      <c r="B6" s="1">
        <v>479</v>
      </c>
      <c r="C6" s="2">
        <v>385</v>
      </c>
      <c r="D6" s="6">
        <f>SUM(B6:C6)</f>
        <v>864</v>
      </c>
      <c r="E6" s="11" t="s">
        <v>6</v>
      </c>
    </row>
    <row r="7" spans="1:5" ht="15.75" x14ac:dyDescent="0.25">
      <c r="A7" s="8">
        <v>45430</v>
      </c>
      <c r="B7" s="3">
        <v>357</v>
      </c>
      <c r="C7" s="2">
        <v>412</v>
      </c>
      <c r="D7" s="6">
        <f>SUM(B7:C7)</f>
        <v>769</v>
      </c>
      <c r="E7" s="11" t="s">
        <v>6</v>
      </c>
    </row>
    <row r="8" spans="1:5" ht="15.75" x14ac:dyDescent="0.25">
      <c r="A8" s="8">
        <v>45437</v>
      </c>
      <c r="B8" s="3">
        <v>449</v>
      </c>
      <c r="C8" s="2">
        <v>472</v>
      </c>
      <c r="D8" s="6">
        <f>SUM(B8:C8)</f>
        <v>921</v>
      </c>
      <c r="E8" s="11" t="s">
        <v>6</v>
      </c>
    </row>
    <row r="9" spans="1:5" ht="15.75" x14ac:dyDescent="0.25">
      <c r="A9" s="7">
        <v>45441</v>
      </c>
      <c r="B9" s="1">
        <v>428</v>
      </c>
      <c r="C9" s="4">
        <v>360</v>
      </c>
      <c r="D9" s="6">
        <f>SUM(B9:C9)</f>
        <v>788</v>
      </c>
      <c r="E9" s="11" t="s">
        <v>6</v>
      </c>
    </row>
    <row r="10" spans="1:5" ht="15.75" x14ac:dyDescent="0.25">
      <c r="A10" s="7">
        <v>45444</v>
      </c>
      <c r="B10" s="1">
        <v>465</v>
      </c>
      <c r="C10" s="4">
        <v>375</v>
      </c>
      <c r="D10" s="6">
        <f>SUM(B10:C10)</f>
        <v>840</v>
      </c>
      <c r="E10" s="11" t="s">
        <v>6</v>
      </c>
    </row>
    <row r="11" spans="1:5" ht="15.75" x14ac:dyDescent="0.25">
      <c r="A11" s="7">
        <v>45451</v>
      </c>
      <c r="B11" s="1">
        <v>443</v>
      </c>
      <c r="C11" s="4">
        <v>500</v>
      </c>
      <c r="D11" s="6">
        <f>SUM(B11:C11)</f>
        <v>943</v>
      </c>
      <c r="E11" s="11" t="s">
        <v>6</v>
      </c>
    </row>
    <row r="12" spans="1:5" ht="15.75" x14ac:dyDescent="0.25">
      <c r="A12" s="7">
        <v>45455</v>
      </c>
      <c r="B12" s="1">
        <v>476</v>
      </c>
      <c r="C12" s="4">
        <v>423</v>
      </c>
      <c r="D12" s="6">
        <f>SUM(B12:C12)</f>
        <v>899</v>
      </c>
      <c r="E12" s="11" t="s">
        <v>6</v>
      </c>
    </row>
    <row r="13" spans="1:5" ht="15.75" x14ac:dyDescent="0.25">
      <c r="A13" s="9">
        <v>45458</v>
      </c>
      <c r="B13" s="1">
        <v>465</v>
      </c>
      <c r="C13" s="4">
        <v>381</v>
      </c>
      <c r="D13" s="6">
        <f>SUM(B13:C13)</f>
        <v>846</v>
      </c>
      <c r="E13" s="11" t="s">
        <v>6</v>
      </c>
    </row>
    <row r="14" spans="1:5" ht="15.75" x14ac:dyDescent="0.25">
      <c r="A14" s="9">
        <v>45465</v>
      </c>
      <c r="B14" s="1">
        <v>458</v>
      </c>
      <c r="C14" s="4">
        <v>511</v>
      </c>
      <c r="D14" s="6">
        <f>SUM(B14:C14)</f>
        <v>969</v>
      </c>
      <c r="E14" s="11" t="s">
        <v>6</v>
      </c>
    </row>
    <row r="15" spans="1:5" ht="15.75" x14ac:dyDescent="0.25">
      <c r="A15" s="10">
        <v>45469</v>
      </c>
      <c r="B15" s="5">
        <v>438</v>
      </c>
      <c r="C15" s="5">
        <v>499</v>
      </c>
      <c r="D15" s="6">
        <f>SUM(B15:C15)</f>
        <v>937</v>
      </c>
      <c r="E15" s="11" t="s">
        <v>6</v>
      </c>
    </row>
    <row r="16" spans="1:5" ht="15.75" x14ac:dyDescent="0.25">
      <c r="A16" s="7">
        <v>45472</v>
      </c>
      <c r="B16" s="1">
        <v>496</v>
      </c>
      <c r="C16" s="1">
        <v>451</v>
      </c>
      <c r="D16" s="6">
        <f>SUM(B16:C16)</f>
        <v>947</v>
      </c>
      <c r="E16" s="11" t="s">
        <v>6</v>
      </c>
    </row>
    <row r="17" spans="1:5" ht="15.75" x14ac:dyDescent="0.25">
      <c r="A17" s="7">
        <v>45479</v>
      </c>
      <c r="B17" s="1">
        <v>494</v>
      </c>
      <c r="C17" s="1">
        <v>176</v>
      </c>
      <c r="D17" s="6">
        <f>SUM(B17:C17)</f>
        <v>670</v>
      </c>
      <c r="E17" s="11" t="s">
        <v>6</v>
      </c>
    </row>
    <row r="18" spans="1:5" ht="15.75" x14ac:dyDescent="0.25">
      <c r="A18" s="7">
        <v>45483</v>
      </c>
      <c r="B18" s="1">
        <v>377</v>
      </c>
      <c r="C18" s="1">
        <v>427</v>
      </c>
      <c r="D18" s="6">
        <f>SUM(B18:C18)</f>
        <v>804</v>
      </c>
      <c r="E18" s="11" t="s">
        <v>6</v>
      </c>
    </row>
    <row r="19" spans="1:5" ht="15.75" x14ac:dyDescent="0.25">
      <c r="A19" s="7">
        <v>45486</v>
      </c>
      <c r="B19" s="1">
        <v>484</v>
      </c>
      <c r="C19" s="4">
        <v>423</v>
      </c>
      <c r="D19" s="6">
        <f>SUM(B19:C19)</f>
        <v>907</v>
      </c>
      <c r="E19" s="11" t="s">
        <v>6</v>
      </c>
    </row>
    <row r="20" spans="1:5" ht="15.75" x14ac:dyDescent="0.25">
      <c r="A20" s="7">
        <v>45493</v>
      </c>
      <c r="B20" s="1">
        <v>487</v>
      </c>
      <c r="C20" s="4">
        <v>404</v>
      </c>
      <c r="D20" s="6">
        <f>SUM(B20:C20)</f>
        <v>891</v>
      </c>
      <c r="E20" s="11" t="s">
        <v>6</v>
      </c>
    </row>
    <row r="21" spans="1:5" ht="15.75" x14ac:dyDescent="0.25">
      <c r="A21" s="7">
        <v>45497</v>
      </c>
      <c r="B21" s="1">
        <v>482</v>
      </c>
      <c r="C21" s="4">
        <v>404</v>
      </c>
      <c r="D21" s="6">
        <f>SUM(B21:C21)</f>
        <v>886</v>
      </c>
      <c r="E21" s="11" t="s">
        <v>6</v>
      </c>
    </row>
    <row r="22" spans="1:5" ht="15.75" x14ac:dyDescent="0.25">
      <c r="A22" s="7">
        <v>45500</v>
      </c>
      <c r="B22" s="1">
        <v>427</v>
      </c>
      <c r="C22" s="4">
        <v>422</v>
      </c>
      <c r="D22" s="6">
        <f>SUM(B22:C22)</f>
        <v>849</v>
      </c>
      <c r="E22" s="11" t="s">
        <v>6</v>
      </c>
    </row>
    <row r="23" spans="1:5" ht="15.75" x14ac:dyDescent="0.25">
      <c r="A23" s="7">
        <v>45431</v>
      </c>
      <c r="B23" s="14">
        <v>395</v>
      </c>
      <c r="C23" s="14">
        <v>351</v>
      </c>
      <c r="D23" s="6">
        <f>SUM(B23:C23)</f>
        <v>746</v>
      </c>
      <c r="E23" s="11" t="s">
        <v>7</v>
      </c>
    </row>
    <row r="24" spans="1:5" ht="15.75" x14ac:dyDescent="0.25">
      <c r="A24" s="7">
        <v>45438</v>
      </c>
      <c r="B24" s="14">
        <v>392</v>
      </c>
      <c r="C24" s="14">
        <v>430</v>
      </c>
      <c r="D24" s="6">
        <f>SUM(B24:C24)</f>
        <v>822</v>
      </c>
      <c r="E24" s="11" t="s">
        <v>7</v>
      </c>
    </row>
    <row r="25" spans="1:5" ht="15.75" x14ac:dyDescent="0.25">
      <c r="A25" s="9">
        <v>45445</v>
      </c>
      <c r="B25" s="14">
        <v>337</v>
      </c>
      <c r="C25" s="14">
        <v>408</v>
      </c>
      <c r="D25" s="6">
        <f>SUM(B25:C25)</f>
        <v>745</v>
      </c>
      <c r="E25" s="11" t="s">
        <v>7</v>
      </c>
    </row>
    <row r="26" spans="1:5" ht="15.75" x14ac:dyDescent="0.25">
      <c r="A26" s="9">
        <v>45452</v>
      </c>
      <c r="B26" s="14">
        <v>385</v>
      </c>
      <c r="C26" s="14">
        <v>441</v>
      </c>
      <c r="D26" s="6">
        <f>SUM(B26:C26)</f>
        <v>826</v>
      </c>
      <c r="E26" s="11" t="s">
        <v>7</v>
      </c>
    </row>
    <row r="27" spans="1:5" ht="15.75" x14ac:dyDescent="0.25">
      <c r="A27" s="10">
        <v>45459</v>
      </c>
      <c r="B27" s="14">
        <v>433</v>
      </c>
      <c r="C27" s="14">
        <v>405</v>
      </c>
      <c r="D27" s="6">
        <f>SUM(B27:C27)</f>
        <v>838</v>
      </c>
      <c r="E27" s="11" t="s">
        <v>7</v>
      </c>
    </row>
    <row r="28" spans="1:5" ht="15.75" x14ac:dyDescent="0.25">
      <c r="A28" s="7">
        <v>45466</v>
      </c>
      <c r="B28" s="14">
        <v>358</v>
      </c>
      <c r="C28" s="14">
        <v>436</v>
      </c>
      <c r="D28" s="6">
        <f>SUM(B28:C28)</f>
        <v>794</v>
      </c>
      <c r="E28" s="11" t="s">
        <v>7</v>
      </c>
    </row>
    <row r="29" spans="1:5" ht="15.75" x14ac:dyDescent="0.25">
      <c r="A29" s="7">
        <v>45473</v>
      </c>
      <c r="B29" s="14">
        <v>356</v>
      </c>
      <c r="C29" s="14">
        <v>429</v>
      </c>
      <c r="D29" s="6">
        <f>SUM(B29:C29)</f>
        <v>785</v>
      </c>
      <c r="E29" s="11" t="s">
        <v>7</v>
      </c>
    </row>
    <row r="30" spans="1:5" ht="15.75" x14ac:dyDescent="0.25">
      <c r="A30" s="7">
        <v>45480</v>
      </c>
      <c r="B30" s="14">
        <v>391</v>
      </c>
      <c r="C30" s="14">
        <v>454</v>
      </c>
      <c r="D30" s="6">
        <f>SUM(B30:C30)</f>
        <v>845</v>
      </c>
      <c r="E30" s="11" t="s">
        <v>7</v>
      </c>
    </row>
    <row r="31" spans="1:5" ht="15.75" x14ac:dyDescent="0.25">
      <c r="A31" s="7">
        <v>45487</v>
      </c>
      <c r="B31" s="14">
        <v>415</v>
      </c>
      <c r="C31" s="14">
        <v>421</v>
      </c>
      <c r="D31" s="6">
        <f>SUM(B31:C31)</f>
        <v>836</v>
      </c>
      <c r="E31" s="11" t="s">
        <v>7</v>
      </c>
    </row>
    <row r="32" spans="1:5" ht="15.75" x14ac:dyDescent="0.25">
      <c r="A32" s="7">
        <v>45494</v>
      </c>
      <c r="B32" s="14">
        <v>432</v>
      </c>
      <c r="C32" s="14">
        <v>452</v>
      </c>
      <c r="D32" s="6">
        <f>SUM(B32:C32)</f>
        <v>884</v>
      </c>
      <c r="E32" s="11" t="s">
        <v>7</v>
      </c>
    </row>
    <row r="33" spans="1:5" ht="15.75" x14ac:dyDescent="0.25">
      <c r="A33" s="7">
        <v>45501</v>
      </c>
      <c r="B33" s="14">
        <v>427</v>
      </c>
      <c r="C33" s="14">
        <v>431</v>
      </c>
      <c r="D33" s="6">
        <f>SUM(B33:C33)</f>
        <v>858</v>
      </c>
      <c r="E33" s="11" t="s">
        <v>7</v>
      </c>
    </row>
    <row r="34" spans="1:5" ht="15.75" x14ac:dyDescent="0.25">
      <c r="A34" s="9">
        <v>45429</v>
      </c>
      <c r="B34" s="14">
        <v>147</v>
      </c>
      <c r="C34" s="14">
        <v>69</v>
      </c>
      <c r="D34" s="6">
        <f>SUM(B34:C34)</f>
        <v>216</v>
      </c>
      <c r="E34" s="11" t="s">
        <v>8</v>
      </c>
    </row>
    <row r="35" spans="1:5" ht="15.75" x14ac:dyDescent="0.25">
      <c r="A35" s="10">
        <v>45436</v>
      </c>
      <c r="B35" s="14">
        <v>74</v>
      </c>
      <c r="C35" s="14">
        <v>77</v>
      </c>
      <c r="D35" s="6">
        <f t="shared" ref="D35:D44" si="0">SUM(B35:C35)</f>
        <v>151</v>
      </c>
      <c r="E35" s="11" t="s">
        <v>8</v>
      </c>
    </row>
    <row r="36" spans="1:5" ht="15.75" x14ac:dyDescent="0.25">
      <c r="A36" s="7">
        <v>45443</v>
      </c>
      <c r="B36" s="14">
        <v>180</v>
      </c>
      <c r="C36" s="14">
        <v>62</v>
      </c>
      <c r="D36" s="6">
        <f t="shared" si="0"/>
        <v>242</v>
      </c>
      <c r="E36" s="11" t="s">
        <v>8</v>
      </c>
    </row>
    <row r="37" spans="1:5" ht="15.75" x14ac:dyDescent="0.25">
      <c r="A37" s="7">
        <v>45450</v>
      </c>
      <c r="B37" s="14">
        <v>83</v>
      </c>
      <c r="C37" s="14">
        <v>63</v>
      </c>
      <c r="D37" s="6">
        <f t="shared" si="0"/>
        <v>146</v>
      </c>
      <c r="E37" s="11" t="s">
        <v>8</v>
      </c>
    </row>
    <row r="38" spans="1:5" ht="15.75" x14ac:dyDescent="0.25">
      <c r="A38" s="7">
        <v>45457</v>
      </c>
      <c r="B38" s="14">
        <v>154</v>
      </c>
      <c r="C38" s="14">
        <v>73</v>
      </c>
      <c r="D38" s="6">
        <f t="shared" si="0"/>
        <v>227</v>
      </c>
      <c r="E38" s="11" t="s">
        <v>8</v>
      </c>
    </row>
    <row r="39" spans="1:5" ht="15.75" x14ac:dyDescent="0.25">
      <c r="A39" s="7">
        <v>45464</v>
      </c>
      <c r="B39" s="14">
        <v>84</v>
      </c>
      <c r="C39" s="14">
        <v>96</v>
      </c>
      <c r="D39" s="6">
        <f t="shared" si="0"/>
        <v>180</v>
      </c>
      <c r="E39" s="11" t="s">
        <v>8</v>
      </c>
    </row>
    <row r="40" spans="1:5" ht="15.75" x14ac:dyDescent="0.25">
      <c r="A40" s="7">
        <v>45471</v>
      </c>
      <c r="B40" s="14">
        <v>162</v>
      </c>
      <c r="C40" s="14">
        <v>132</v>
      </c>
      <c r="D40" s="6">
        <f t="shared" si="0"/>
        <v>294</v>
      </c>
      <c r="E40" s="11" t="s">
        <v>8</v>
      </c>
    </row>
    <row r="41" spans="1:5" ht="15.75" x14ac:dyDescent="0.25">
      <c r="A41" s="7">
        <v>45478</v>
      </c>
      <c r="B41" s="14">
        <v>111</v>
      </c>
      <c r="C41" s="14">
        <v>186</v>
      </c>
      <c r="D41" s="6">
        <f t="shared" si="0"/>
        <v>297</v>
      </c>
      <c r="E41" s="11" t="s">
        <v>8</v>
      </c>
    </row>
    <row r="42" spans="1:5" ht="15.75" x14ac:dyDescent="0.25">
      <c r="A42" s="7">
        <v>45485</v>
      </c>
      <c r="B42" s="14">
        <v>169</v>
      </c>
      <c r="C42" s="14">
        <v>103</v>
      </c>
      <c r="D42" s="6">
        <f t="shared" si="0"/>
        <v>272</v>
      </c>
      <c r="E42" s="11" t="s">
        <v>8</v>
      </c>
    </row>
    <row r="43" spans="1:5" ht="15.75" x14ac:dyDescent="0.25">
      <c r="A43" s="9">
        <v>45492</v>
      </c>
      <c r="B43" s="14">
        <v>76</v>
      </c>
      <c r="C43" s="14">
        <v>64</v>
      </c>
      <c r="D43" s="6">
        <f t="shared" si="0"/>
        <v>140</v>
      </c>
      <c r="E43" s="11" t="s">
        <v>8</v>
      </c>
    </row>
    <row r="44" spans="1:5" ht="15.75" x14ac:dyDescent="0.25">
      <c r="A44" s="9">
        <v>45499</v>
      </c>
      <c r="B44" s="14">
        <v>162</v>
      </c>
      <c r="C44" s="14">
        <v>102</v>
      </c>
      <c r="D44" s="6">
        <f t="shared" si="0"/>
        <v>264</v>
      </c>
      <c r="E44" s="11" t="s">
        <v>8</v>
      </c>
    </row>
    <row r="45" spans="1:5" ht="15.75" x14ac:dyDescent="0.25">
      <c r="A45" s="9">
        <v>45428</v>
      </c>
      <c r="B45" s="14">
        <v>286</v>
      </c>
      <c r="C45" s="14">
        <v>270</v>
      </c>
      <c r="D45" s="6">
        <f>SUM(B45:C45)</f>
        <v>556</v>
      </c>
      <c r="E45" s="11" t="s">
        <v>8</v>
      </c>
    </row>
    <row r="46" spans="1:5" ht="15.75" x14ac:dyDescent="0.25">
      <c r="A46" s="10">
        <v>45442</v>
      </c>
      <c r="B46" s="14">
        <v>205</v>
      </c>
      <c r="C46" s="14">
        <v>202</v>
      </c>
      <c r="D46" s="6">
        <f>SUM(B46:C46)</f>
        <v>407</v>
      </c>
      <c r="E46" s="11" t="s">
        <v>8</v>
      </c>
    </row>
    <row r="47" spans="1:5" ht="15.75" x14ac:dyDescent="0.25">
      <c r="A47" s="7">
        <v>45449</v>
      </c>
      <c r="B47" s="14">
        <v>180</v>
      </c>
      <c r="C47" s="14">
        <v>168</v>
      </c>
      <c r="D47" s="6">
        <f>SUM(B47:C47)</f>
        <v>348</v>
      </c>
      <c r="E47" s="11" t="s">
        <v>8</v>
      </c>
    </row>
    <row r="48" spans="1:5" ht="15.75" x14ac:dyDescent="0.25">
      <c r="A48" s="7">
        <v>45456</v>
      </c>
      <c r="B48" s="14">
        <v>311</v>
      </c>
      <c r="C48" s="14">
        <v>298</v>
      </c>
      <c r="D48" s="6">
        <f>SUM(B48:C48)</f>
        <v>609</v>
      </c>
      <c r="E48" s="11" t="s">
        <v>8</v>
      </c>
    </row>
    <row r="49" spans="1:5" ht="15.75" x14ac:dyDescent="0.25">
      <c r="A49" s="7">
        <v>45463</v>
      </c>
      <c r="B49" s="14">
        <v>172</v>
      </c>
      <c r="C49" s="14">
        <v>162</v>
      </c>
      <c r="D49" s="6">
        <f>SUM(B49:C49)</f>
        <v>334</v>
      </c>
      <c r="E49" s="11" t="s">
        <v>8</v>
      </c>
    </row>
    <row r="50" spans="1:5" ht="15.75" x14ac:dyDescent="0.25">
      <c r="A50" s="7">
        <v>45470</v>
      </c>
      <c r="B50" s="14">
        <v>324</v>
      </c>
      <c r="C50" s="14">
        <v>173</v>
      </c>
      <c r="D50" s="6">
        <f>SUM(B50:C50)</f>
        <v>497</v>
      </c>
      <c r="E50" s="11" t="s">
        <v>8</v>
      </c>
    </row>
    <row r="51" spans="1:5" ht="15.75" x14ac:dyDescent="0.25">
      <c r="A51" s="7">
        <v>45477</v>
      </c>
      <c r="B51" s="14">
        <v>108</v>
      </c>
      <c r="C51" s="14">
        <v>181</v>
      </c>
      <c r="D51" s="6">
        <f>SUM(B51:C51)</f>
        <v>289</v>
      </c>
      <c r="E51" s="11" t="s">
        <v>8</v>
      </c>
    </row>
    <row r="52" spans="1:5" ht="15.75" x14ac:dyDescent="0.25">
      <c r="A52" s="7">
        <v>45484</v>
      </c>
      <c r="B52" s="14">
        <v>193</v>
      </c>
      <c r="C52" s="14">
        <v>286</v>
      </c>
      <c r="D52" s="6">
        <f>SUM(B52:C52)</f>
        <v>479</v>
      </c>
      <c r="E52" s="11" t="s">
        <v>8</v>
      </c>
    </row>
    <row r="53" spans="1:5" ht="15.75" x14ac:dyDescent="0.25">
      <c r="A53" s="7">
        <v>45498</v>
      </c>
      <c r="B53" s="14">
        <v>372</v>
      </c>
      <c r="C53" s="14">
        <v>359</v>
      </c>
      <c r="D53" s="6">
        <f>SUM(B53:C53)</f>
        <v>731</v>
      </c>
      <c r="E53" s="11" t="s">
        <v>8</v>
      </c>
    </row>
    <row r="54" spans="1:5" ht="15.75" x14ac:dyDescent="0.25">
      <c r="A54" s="7">
        <v>45432</v>
      </c>
      <c r="B54" s="14">
        <v>303</v>
      </c>
      <c r="C54" s="14">
        <v>230</v>
      </c>
      <c r="D54" s="6">
        <f>SUM(B54:C54)</f>
        <v>533</v>
      </c>
      <c r="E54" s="11" t="s">
        <v>8</v>
      </c>
    </row>
    <row r="55" spans="1:5" ht="15.75" x14ac:dyDescent="0.25">
      <c r="A55" s="9">
        <v>45446</v>
      </c>
      <c r="B55" s="14">
        <v>375</v>
      </c>
      <c r="C55" s="14">
        <v>185</v>
      </c>
      <c r="D55" s="6">
        <f>SUM(B55:C55)</f>
        <v>560</v>
      </c>
      <c r="E55" s="11" t="s">
        <v>8</v>
      </c>
    </row>
    <row r="56" spans="1:5" ht="15.75" x14ac:dyDescent="0.25">
      <c r="A56" s="10">
        <v>45460</v>
      </c>
      <c r="B56" s="14">
        <v>379</v>
      </c>
      <c r="C56" s="14">
        <v>149</v>
      </c>
      <c r="D56" s="6">
        <f>SUM(B56:C56)</f>
        <v>528</v>
      </c>
      <c r="E56" s="11" t="s">
        <v>8</v>
      </c>
    </row>
    <row r="57" spans="1:5" ht="15.75" x14ac:dyDescent="0.25">
      <c r="A57" s="7">
        <v>45474</v>
      </c>
      <c r="B57" s="14">
        <v>408</v>
      </c>
      <c r="C57" s="14">
        <v>126</v>
      </c>
      <c r="D57" s="6">
        <f>SUM(B57:C57)</f>
        <v>534</v>
      </c>
      <c r="E57" s="11" t="s">
        <v>8</v>
      </c>
    </row>
    <row r="58" spans="1:5" ht="15.75" x14ac:dyDescent="0.25">
      <c r="A58" s="7">
        <v>45488</v>
      </c>
      <c r="B58" s="14">
        <v>310</v>
      </c>
      <c r="C58" s="14">
        <v>104</v>
      </c>
      <c r="D58" s="6">
        <f>SUM(B58:C58)</f>
        <v>414</v>
      </c>
      <c r="E58" s="11" t="s">
        <v>8</v>
      </c>
    </row>
    <row r="59" spans="1:5" ht="15.75" x14ac:dyDescent="0.25">
      <c r="A59" s="7">
        <v>45502</v>
      </c>
      <c r="B59" s="14">
        <v>382</v>
      </c>
      <c r="C59" s="14">
        <v>103</v>
      </c>
      <c r="D59" s="6">
        <f>SUM(B59:C59)</f>
        <v>485</v>
      </c>
      <c r="E59" s="11" t="s">
        <v>8</v>
      </c>
    </row>
    <row r="60" spans="1:5" ht="15.75" x14ac:dyDescent="0.25">
      <c r="A60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5AB3-4F20-4DEB-A102-A7DB08AB6476}">
  <dimension ref="A4:E101"/>
  <sheetViews>
    <sheetView workbookViewId="0">
      <pane ySplit="5" topLeftCell="A6" activePane="bottomLeft" state="frozen"/>
      <selection pane="bottomLeft" activeCell="D11" sqref="D11"/>
    </sheetView>
  </sheetViews>
  <sheetFormatPr defaultRowHeight="15" x14ac:dyDescent="0.25"/>
  <cols>
    <col min="1" max="1" width="35.7109375" bestFit="1" customWidth="1"/>
    <col min="2" max="3" width="17.140625" bestFit="1" customWidth="1"/>
    <col min="4" max="4" width="19" bestFit="1" customWidth="1"/>
    <col min="5" max="5" width="65.85546875" bestFit="1" customWidth="1"/>
  </cols>
  <sheetData>
    <row r="4" spans="1:5" ht="15.75" x14ac:dyDescent="0.25">
      <c r="A4" s="12" t="s">
        <v>0</v>
      </c>
      <c r="B4" s="12">
        <v>2023</v>
      </c>
      <c r="C4" s="12"/>
      <c r="D4" s="12"/>
      <c r="E4" s="12"/>
    </row>
    <row r="5" spans="1:5" ht="31.5" x14ac:dyDescent="0.2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</row>
    <row r="6" spans="1:5" ht="15.75" x14ac:dyDescent="0.25">
      <c r="A6" s="7">
        <v>45059</v>
      </c>
      <c r="B6" s="1">
        <v>269</v>
      </c>
      <c r="C6" s="2">
        <f>331+64</f>
        <v>395</v>
      </c>
      <c r="D6" s="6">
        <f>SUM(B6:C6)</f>
        <v>664</v>
      </c>
      <c r="E6" s="11" t="s">
        <v>6</v>
      </c>
    </row>
    <row r="7" spans="1:5" ht="15.75" x14ac:dyDescent="0.25">
      <c r="A7" s="8">
        <v>45066</v>
      </c>
      <c r="B7" s="3">
        <v>504</v>
      </c>
      <c r="C7" s="2">
        <f>96+270</f>
        <v>366</v>
      </c>
      <c r="D7" s="6">
        <f>SUM(B7:C7)</f>
        <v>870</v>
      </c>
      <c r="E7" s="11" t="s">
        <v>6</v>
      </c>
    </row>
    <row r="8" spans="1:5" ht="15.75" x14ac:dyDescent="0.25">
      <c r="A8" s="8">
        <v>45070</v>
      </c>
      <c r="B8" s="3">
        <v>301</v>
      </c>
      <c r="C8" s="2">
        <f>299+108</f>
        <v>407</v>
      </c>
      <c r="D8" s="6">
        <f>SUM(B8:C8)</f>
        <v>708</v>
      </c>
      <c r="E8" s="11" t="s">
        <v>6</v>
      </c>
    </row>
    <row r="9" spans="1:5" ht="15.75" x14ac:dyDescent="0.25">
      <c r="A9" s="7">
        <v>45073</v>
      </c>
      <c r="B9" s="1">
        <v>295</v>
      </c>
      <c r="C9" s="4">
        <f>257</f>
        <v>257</v>
      </c>
      <c r="D9" s="6">
        <f>SUM(B9:C9)</f>
        <v>552</v>
      </c>
      <c r="E9" s="11" t="s">
        <v>6</v>
      </c>
    </row>
    <row r="10" spans="1:5" ht="15.75" x14ac:dyDescent="0.25">
      <c r="A10" s="7">
        <v>45080</v>
      </c>
      <c r="B10" s="1">
        <v>488</v>
      </c>
      <c r="C10" s="4">
        <f>112+290</f>
        <v>402</v>
      </c>
      <c r="D10" s="6">
        <f>SUM(B10:C10)</f>
        <v>890</v>
      </c>
      <c r="E10" s="11" t="s">
        <v>6</v>
      </c>
    </row>
    <row r="11" spans="1:5" ht="15.75" x14ac:dyDescent="0.25">
      <c r="A11" s="7">
        <v>45084</v>
      </c>
      <c r="B11" s="1">
        <v>359</v>
      </c>
      <c r="C11" s="4">
        <f>241+47</f>
        <v>288</v>
      </c>
      <c r="D11" s="6">
        <f>SUM(B11:C11)</f>
        <v>647</v>
      </c>
      <c r="E11" s="11" t="s">
        <v>6</v>
      </c>
    </row>
    <row r="12" spans="1:5" ht="15.75" x14ac:dyDescent="0.25">
      <c r="A12" s="7">
        <v>45087</v>
      </c>
      <c r="B12" s="1">
        <v>300</v>
      </c>
      <c r="C12" s="4">
        <v>416</v>
      </c>
      <c r="D12" s="6">
        <f>SUM(B12:C12)</f>
        <v>716</v>
      </c>
      <c r="E12" s="11" t="s">
        <v>6</v>
      </c>
    </row>
    <row r="13" spans="1:5" ht="15.75" x14ac:dyDescent="0.25">
      <c r="A13" s="9">
        <v>45094</v>
      </c>
      <c r="B13" s="1">
        <v>485</v>
      </c>
      <c r="C13" s="4">
        <f>115+379</f>
        <v>494</v>
      </c>
      <c r="D13" s="6">
        <f>SUM(B13:C13)</f>
        <v>979</v>
      </c>
      <c r="E13" s="11" t="s">
        <v>6</v>
      </c>
    </row>
    <row r="14" spans="1:5" ht="15.75" x14ac:dyDescent="0.25">
      <c r="A14" s="9">
        <v>45098</v>
      </c>
      <c r="B14" s="1">
        <v>336</v>
      </c>
      <c r="C14" s="4">
        <f>264+191</f>
        <v>455</v>
      </c>
      <c r="D14" s="6">
        <f>SUM(B14:C14)</f>
        <v>791</v>
      </c>
      <c r="E14" s="11" t="s">
        <v>6</v>
      </c>
    </row>
    <row r="15" spans="1:5" ht="15.75" x14ac:dyDescent="0.25">
      <c r="A15" s="10">
        <v>45101</v>
      </c>
      <c r="B15" s="5">
        <v>283</v>
      </c>
      <c r="C15" s="5">
        <f>317+75</f>
        <v>392</v>
      </c>
      <c r="D15" s="6">
        <f>SUM(B15:C15)</f>
        <v>675</v>
      </c>
      <c r="E15" s="11" t="s">
        <v>6</v>
      </c>
    </row>
    <row r="16" spans="1:5" ht="15.75" x14ac:dyDescent="0.25">
      <c r="A16" s="7">
        <v>45108</v>
      </c>
      <c r="B16" s="1">
        <v>496</v>
      </c>
      <c r="C16" s="1">
        <f>104+348</f>
        <v>452</v>
      </c>
      <c r="D16" s="6">
        <f>SUM(B16:C16)</f>
        <v>948</v>
      </c>
      <c r="E16" s="11" t="s">
        <v>6</v>
      </c>
    </row>
    <row r="17" spans="1:5" ht="15.75" x14ac:dyDescent="0.25">
      <c r="A17" s="7">
        <v>45112</v>
      </c>
      <c r="B17" s="1">
        <v>378</v>
      </c>
      <c r="C17" s="1">
        <f>222+219</f>
        <v>441</v>
      </c>
      <c r="D17" s="6">
        <f>SUM(B17:C17)</f>
        <v>819</v>
      </c>
      <c r="E17" s="11" t="s">
        <v>6</v>
      </c>
    </row>
    <row r="18" spans="1:5" ht="15.75" x14ac:dyDescent="0.25">
      <c r="A18" s="7">
        <v>45115</v>
      </c>
      <c r="B18" s="1">
        <v>270</v>
      </c>
      <c r="C18" s="1">
        <f>330+48</f>
        <v>378</v>
      </c>
      <c r="D18" s="6">
        <f>SUM(B18:C18)</f>
        <v>648</v>
      </c>
      <c r="E18" s="11" t="s">
        <v>6</v>
      </c>
    </row>
    <row r="19" spans="1:5" ht="15.75" x14ac:dyDescent="0.25">
      <c r="A19" s="7">
        <v>45122</v>
      </c>
      <c r="B19" s="1">
        <v>501</v>
      </c>
      <c r="C19" s="4">
        <f>99+395</f>
        <v>494</v>
      </c>
      <c r="D19" s="6">
        <f>SUM(B19:C19)</f>
        <v>995</v>
      </c>
      <c r="E19" s="11" t="s">
        <v>6</v>
      </c>
    </row>
    <row r="20" spans="1:5" ht="15.75" x14ac:dyDescent="0.25">
      <c r="A20" s="7">
        <v>45126</v>
      </c>
      <c r="B20" s="1">
        <v>430</v>
      </c>
      <c r="C20" s="4">
        <f>170+314</f>
        <v>484</v>
      </c>
      <c r="D20" s="6">
        <f>SUM(B20:C20)</f>
        <v>914</v>
      </c>
      <c r="E20" s="11" t="s">
        <v>6</v>
      </c>
    </row>
    <row r="21" spans="1:5" ht="15.75" x14ac:dyDescent="0.25">
      <c r="A21" s="7">
        <v>45129</v>
      </c>
      <c r="B21" s="1">
        <v>351</v>
      </c>
      <c r="C21" s="4">
        <f>249+172</f>
        <v>421</v>
      </c>
      <c r="D21" s="6">
        <f>SUM(B21:C21)</f>
        <v>772</v>
      </c>
      <c r="E21" s="11" t="s">
        <v>6</v>
      </c>
    </row>
    <row r="22" spans="1:5" ht="15.75" x14ac:dyDescent="0.25">
      <c r="A22" s="7">
        <v>45136</v>
      </c>
      <c r="B22" s="1">
        <v>492</v>
      </c>
      <c r="C22" s="4">
        <f>108+383</f>
        <v>491</v>
      </c>
      <c r="D22" s="6">
        <f>SUM(B22:C22)</f>
        <v>983</v>
      </c>
      <c r="E22" s="11" t="s">
        <v>6</v>
      </c>
    </row>
    <row r="23" spans="1:5" ht="15.75" x14ac:dyDescent="0.25">
      <c r="A23" s="9">
        <v>45140</v>
      </c>
      <c r="B23" s="1">
        <v>433</v>
      </c>
      <c r="C23" s="4">
        <f>167+318</f>
        <v>485</v>
      </c>
      <c r="D23" s="6">
        <f>SUM(B23:C23)</f>
        <v>918</v>
      </c>
      <c r="E23" s="11" t="s">
        <v>6</v>
      </c>
    </row>
    <row r="24" spans="1:5" ht="15.75" x14ac:dyDescent="0.25">
      <c r="A24" s="9">
        <v>45143</v>
      </c>
      <c r="B24" s="1">
        <v>385</v>
      </c>
      <c r="C24" s="4">
        <f>215+187</f>
        <v>402</v>
      </c>
      <c r="D24" s="6">
        <f>SUM(B24:C24)</f>
        <v>787</v>
      </c>
      <c r="E24" s="11" t="s">
        <v>6</v>
      </c>
    </row>
    <row r="25" spans="1:5" ht="15.75" x14ac:dyDescent="0.25">
      <c r="A25" s="10">
        <v>45150</v>
      </c>
      <c r="B25" s="5">
        <v>479</v>
      </c>
      <c r="C25" s="5">
        <f>121+374</f>
        <v>495</v>
      </c>
      <c r="D25" s="6">
        <f>SUM(B25:C25)</f>
        <v>974</v>
      </c>
      <c r="E25" s="11" t="s">
        <v>6</v>
      </c>
    </row>
    <row r="26" spans="1:5" ht="15.75" x14ac:dyDescent="0.25">
      <c r="A26" s="7">
        <v>45154</v>
      </c>
      <c r="B26" s="1">
        <v>493</v>
      </c>
      <c r="C26" s="1">
        <f>107+360</f>
        <v>467</v>
      </c>
      <c r="D26" s="6">
        <f>SUM(B26:C26)</f>
        <v>960</v>
      </c>
      <c r="E26" s="11" t="s">
        <v>6</v>
      </c>
    </row>
    <row r="27" spans="1:5" ht="15.75" x14ac:dyDescent="0.25">
      <c r="A27" s="7">
        <v>45157</v>
      </c>
      <c r="B27" s="1">
        <v>391</v>
      </c>
      <c r="C27" s="1">
        <f>209+231</f>
        <v>440</v>
      </c>
      <c r="D27" s="6">
        <f>SUM(B27:C27)</f>
        <v>831</v>
      </c>
      <c r="E27" s="11" t="s">
        <v>6</v>
      </c>
    </row>
    <row r="28" spans="1:5" ht="15.75" x14ac:dyDescent="0.25">
      <c r="A28" s="7">
        <v>45164</v>
      </c>
      <c r="B28" s="1">
        <v>460</v>
      </c>
      <c r="C28" s="1">
        <f>140+356</f>
        <v>496</v>
      </c>
      <c r="D28" s="6">
        <f>SUM(B28:C28)</f>
        <v>956</v>
      </c>
      <c r="E28" s="11" t="s">
        <v>6</v>
      </c>
    </row>
    <row r="29" spans="1:5" ht="15.75" x14ac:dyDescent="0.25">
      <c r="A29" s="9">
        <v>45168</v>
      </c>
      <c r="B29" s="1">
        <v>476</v>
      </c>
      <c r="C29" s="4">
        <f>124+338</f>
        <v>462</v>
      </c>
      <c r="D29" s="6">
        <f>SUM(B29:C29)</f>
        <v>938</v>
      </c>
      <c r="E29" s="11" t="s">
        <v>6</v>
      </c>
    </row>
    <row r="30" spans="1:5" ht="15.75" x14ac:dyDescent="0.25">
      <c r="A30" s="10">
        <v>45171</v>
      </c>
      <c r="B30" s="5">
        <v>388</v>
      </c>
      <c r="C30" s="5">
        <f>212+138</f>
        <v>350</v>
      </c>
      <c r="D30" s="6">
        <f>SUM(B30:C30)</f>
        <v>738</v>
      </c>
      <c r="E30" s="11" t="s">
        <v>6</v>
      </c>
    </row>
    <row r="31" spans="1:5" ht="15.75" x14ac:dyDescent="0.25">
      <c r="A31" s="7">
        <v>45178</v>
      </c>
      <c r="B31" s="1">
        <v>485</v>
      </c>
      <c r="C31" s="1">
        <f>115+340</f>
        <v>455</v>
      </c>
      <c r="D31" s="6">
        <f>SUM(B31:C31)</f>
        <v>940</v>
      </c>
      <c r="E31" s="11" t="s">
        <v>6</v>
      </c>
    </row>
    <row r="32" spans="1:5" ht="15.75" x14ac:dyDescent="0.25">
      <c r="A32" s="7">
        <v>45182</v>
      </c>
      <c r="B32" s="1">
        <v>494</v>
      </c>
      <c r="C32" s="1">
        <f>106+347</f>
        <v>453</v>
      </c>
      <c r="D32" s="6">
        <f>SUM(B32:C32)</f>
        <v>947</v>
      </c>
      <c r="E32" s="11" t="s">
        <v>6</v>
      </c>
    </row>
    <row r="33" spans="1:5" ht="15.75" x14ac:dyDescent="0.25">
      <c r="A33" s="7">
        <v>45185</v>
      </c>
      <c r="B33" s="1">
        <v>441</v>
      </c>
      <c r="C33" s="1">
        <f>159+210</f>
        <v>369</v>
      </c>
      <c r="D33" s="6">
        <f>SUM(B33:C33)</f>
        <v>810</v>
      </c>
      <c r="E33" s="11" t="s">
        <v>6</v>
      </c>
    </row>
    <row r="34" spans="1:5" ht="15.75" x14ac:dyDescent="0.25">
      <c r="A34" s="7">
        <v>45067</v>
      </c>
      <c r="B34" s="14">
        <v>360</v>
      </c>
      <c r="C34" s="14">
        <v>340</v>
      </c>
      <c r="D34" s="6">
        <f>SUM(B34:C34)</f>
        <v>700</v>
      </c>
      <c r="E34" s="11" t="s">
        <v>7</v>
      </c>
    </row>
    <row r="35" spans="1:5" ht="15.75" x14ac:dyDescent="0.25">
      <c r="A35" s="7">
        <v>45074</v>
      </c>
      <c r="B35" s="14">
        <v>395</v>
      </c>
      <c r="C35" s="14">
        <v>456</v>
      </c>
      <c r="D35" s="6">
        <f>SUM(B35:C35)</f>
        <v>851</v>
      </c>
      <c r="E35" s="11" t="s">
        <v>7</v>
      </c>
    </row>
    <row r="36" spans="1:5" ht="15.75" x14ac:dyDescent="0.25">
      <c r="A36" s="9">
        <v>45081</v>
      </c>
      <c r="B36" s="14">
        <v>399</v>
      </c>
      <c r="C36" s="14">
        <v>349</v>
      </c>
      <c r="D36" s="6">
        <f>SUM(B36:C36)</f>
        <v>748</v>
      </c>
      <c r="E36" s="11" t="s">
        <v>7</v>
      </c>
    </row>
    <row r="37" spans="1:5" ht="15.75" x14ac:dyDescent="0.25">
      <c r="A37" s="9">
        <v>45088</v>
      </c>
      <c r="B37" s="14">
        <v>438</v>
      </c>
      <c r="C37" s="14">
        <v>470</v>
      </c>
      <c r="D37" s="6">
        <f>SUM(B37:C37)</f>
        <v>908</v>
      </c>
      <c r="E37" s="11" t="s">
        <v>7</v>
      </c>
    </row>
    <row r="38" spans="1:5" ht="15.75" x14ac:dyDescent="0.25">
      <c r="A38" s="10">
        <v>45095</v>
      </c>
      <c r="B38" s="14">
        <v>355</v>
      </c>
      <c r="C38" s="14">
        <f>45+368</f>
        <v>413</v>
      </c>
      <c r="D38" s="6">
        <f>SUM(B38:C38)</f>
        <v>768</v>
      </c>
      <c r="E38" s="11" t="s">
        <v>7</v>
      </c>
    </row>
    <row r="39" spans="1:5" ht="15.75" x14ac:dyDescent="0.25">
      <c r="A39" s="7">
        <v>45102</v>
      </c>
      <c r="B39" s="14">
        <v>330</v>
      </c>
      <c r="C39" s="14">
        <v>452</v>
      </c>
      <c r="D39" s="6">
        <f>SUM(B39:C39)</f>
        <v>782</v>
      </c>
      <c r="E39" s="11" t="s">
        <v>7</v>
      </c>
    </row>
    <row r="40" spans="1:5" ht="15.75" x14ac:dyDescent="0.25">
      <c r="A40" s="7">
        <v>45109</v>
      </c>
      <c r="B40" s="14">
        <v>323</v>
      </c>
      <c r="C40" s="14">
        <f>77+274</f>
        <v>351</v>
      </c>
      <c r="D40" s="6">
        <f>SUM(B40:C40)</f>
        <v>674</v>
      </c>
      <c r="E40" s="11" t="s">
        <v>7</v>
      </c>
    </row>
    <row r="41" spans="1:5" ht="15.75" x14ac:dyDescent="0.25">
      <c r="A41" s="7">
        <v>45116</v>
      </c>
      <c r="B41" s="14">
        <v>456</v>
      </c>
      <c r="C41" s="14">
        <v>399</v>
      </c>
      <c r="D41" s="6">
        <f>SUM(B41:C41)</f>
        <v>855</v>
      </c>
      <c r="E41" s="11" t="s">
        <v>7</v>
      </c>
    </row>
    <row r="42" spans="1:5" ht="15.75" x14ac:dyDescent="0.25">
      <c r="A42" s="7">
        <v>45123</v>
      </c>
      <c r="B42" s="14">
        <v>394</v>
      </c>
      <c r="C42" s="14">
        <v>367</v>
      </c>
      <c r="D42" s="6">
        <f>SUM(B42:C42)</f>
        <v>761</v>
      </c>
      <c r="E42" s="11" t="s">
        <v>7</v>
      </c>
    </row>
    <row r="43" spans="1:5" ht="15.75" x14ac:dyDescent="0.25">
      <c r="A43" s="7">
        <v>45130</v>
      </c>
      <c r="B43" s="14">
        <v>446</v>
      </c>
      <c r="C43" s="14">
        <v>436</v>
      </c>
      <c r="D43" s="6">
        <f>SUM(B43:C43)</f>
        <v>882</v>
      </c>
      <c r="E43" s="11" t="s">
        <v>7</v>
      </c>
    </row>
    <row r="44" spans="1:5" ht="15.75" x14ac:dyDescent="0.25">
      <c r="A44" s="7">
        <v>45137</v>
      </c>
      <c r="B44" s="14">
        <v>345</v>
      </c>
      <c r="C44" s="14">
        <f>55+366</f>
        <v>421</v>
      </c>
      <c r="D44" s="6">
        <f>SUM(B44:C44)</f>
        <v>766</v>
      </c>
      <c r="E44" s="11" t="s">
        <v>7</v>
      </c>
    </row>
    <row r="45" spans="1:5" ht="15.75" x14ac:dyDescent="0.25">
      <c r="A45" s="7">
        <v>45144</v>
      </c>
      <c r="B45" s="14">
        <v>391</v>
      </c>
      <c r="C45" s="14">
        <f>489+9</f>
        <v>498</v>
      </c>
      <c r="D45" s="6">
        <f>SUM(B45:C45)</f>
        <v>889</v>
      </c>
      <c r="E45" s="11" t="s">
        <v>7</v>
      </c>
    </row>
    <row r="46" spans="1:5" ht="15.75" x14ac:dyDescent="0.25">
      <c r="A46" s="9">
        <v>45151</v>
      </c>
      <c r="B46" s="14">
        <v>421</v>
      </c>
      <c r="C46" s="14">
        <v>397</v>
      </c>
      <c r="D46" s="6">
        <f>SUM(B46:C46)</f>
        <v>818</v>
      </c>
      <c r="E46" s="11" t="s">
        <v>7</v>
      </c>
    </row>
    <row r="47" spans="1:5" ht="15.75" x14ac:dyDescent="0.25">
      <c r="A47" s="9">
        <v>45158</v>
      </c>
      <c r="B47" s="14">
        <v>330</v>
      </c>
      <c r="C47" s="14">
        <v>470</v>
      </c>
      <c r="D47" s="6">
        <f>SUM(B47:C47)</f>
        <v>800</v>
      </c>
      <c r="E47" s="11" t="s">
        <v>7</v>
      </c>
    </row>
    <row r="48" spans="1:5" ht="15.75" x14ac:dyDescent="0.25">
      <c r="A48" s="10">
        <v>45165</v>
      </c>
      <c r="B48" s="14">
        <v>371</v>
      </c>
      <c r="C48" s="14">
        <f>29+423</f>
        <v>452</v>
      </c>
      <c r="D48" s="6">
        <f>SUM(B48:C48)</f>
        <v>823</v>
      </c>
      <c r="E48" s="11" t="s">
        <v>7</v>
      </c>
    </row>
    <row r="49" spans="1:5" ht="15.75" x14ac:dyDescent="0.25">
      <c r="A49" s="7">
        <v>45172</v>
      </c>
      <c r="B49" s="14">
        <v>473</v>
      </c>
      <c r="C49" s="14">
        <v>454</v>
      </c>
      <c r="D49" s="6">
        <f>SUM(B49:C49)</f>
        <v>927</v>
      </c>
      <c r="E49" s="11" t="s">
        <v>7</v>
      </c>
    </row>
    <row r="50" spans="1:5" ht="15.75" x14ac:dyDescent="0.25">
      <c r="A50" s="7">
        <v>45179</v>
      </c>
      <c r="B50" s="14">
        <v>315</v>
      </c>
      <c r="C50" s="14">
        <v>484</v>
      </c>
      <c r="D50" s="6">
        <f>SUM(B50:C50)</f>
        <v>799</v>
      </c>
      <c r="E50" s="11" t="s">
        <v>7</v>
      </c>
    </row>
    <row r="51" spans="1:5" ht="15.75" x14ac:dyDescent="0.25">
      <c r="A51" s="7">
        <v>45186</v>
      </c>
      <c r="B51" s="14">
        <v>411</v>
      </c>
      <c r="C51" s="14">
        <v>418</v>
      </c>
      <c r="D51" s="6">
        <f>SUM(B51:C51)</f>
        <v>829</v>
      </c>
      <c r="E51" s="11" t="s">
        <v>7</v>
      </c>
    </row>
    <row r="52" spans="1:5" ht="15.75" x14ac:dyDescent="0.25">
      <c r="A52" s="9">
        <v>45072</v>
      </c>
      <c r="B52" s="14">
        <v>67</v>
      </c>
      <c r="C52" s="14">
        <v>70</v>
      </c>
      <c r="D52" s="6">
        <f>SUM(B52:C52)</f>
        <v>137</v>
      </c>
      <c r="E52" s="11" t="s">
        <v>8</v>
      </c>
    </row>
    <row r="53" spans="1:5" ht="15.75" x14ac:dyDescent="0.25">
      <c r="A53" s="10">
        <v>45079</v>
      </c>
      <c r="B53" s="14">
        <v>68</v>
      </c>
      <c r="C53" s="14">
        <v>36</v>
      </c>
      <c r="D53" s="6">
        <f>SUM(B53:C53)</f>
        <v>104</v>
      </c>
      <c r="E53" s="11" t="s">
        <v>8</v>
      </c>
    </row>
    <row r="54" spans="1:5" ht="15.75" x14ac:dyDescent="0.25">
      <c r="A54" s="7">
        <v>45086</v>
      </c>
      <c r="B54" s="14">
        <v>68</v>
      </c>
      <c r="C54" s="14">
        <v>58</v>
      </c>
      <c r="D54" s="6">
        <f>SUM(B54:C54)</f>
        <v>126</v>
      </c>
      <c r="E54" s="11" t="s">
        <v>8</v>
      </c>
    </row>
    <row r="55" spans="1:5" ht="15.75" x14ac:dyDescent="0.25">
      <c r="A55" s="7">
        <v>45093</v>
      </c>
      <c r="B55" s="14">
        <v>108</v>
      </c>
      <c r="C55" s="14">
        <v>47</v>
      </c>
      <c r="D55" s="6">
        <f>SUM(B55:C55)</f>
        <v>155</v>
      </c>
      <c r="E55" s="11" t="s">
        <v>8</v>
      </c>
    </row>
    <row r="56" spans="1:5" ht="15.75" x14ac:dyDescent="0.25">
      <c r="A56" s="7">
        <v>45100</v>
      </c>
      <c r="B56" s="14">
        <v>69</v>
      </c>
      <c r="C56" s="14">
        <v>123</v>
      </c>
      <c r="D56" s="6">
        <f>SUM(B56:C56)</f>
        <v>192</v>
      </c>
      <c r="E56" s="11" t="s">
        <v>8</v>
      </c>
    </row>
    <row r="57" spans="1:5" ht="15.75" x14ac:dyDescent="0.25">
      <c r="A57" s="7">
        <v>45107</v>
      </c>
      <c r="B57" s="14">
        <v>151</v>
      </c>
      <c r="C57" s="14">
        <v>109</v>
      </c>
      <c r="D57" s="6">
        <f>SUM(B57:C57)</f>
        <v>260</v>
      </c>
      <c r="E57" s="11" t="s">
        <v>8</v>
      </c>
    </row>
    <row r="58" spans="1:5" ht="15.75" x14ac:dyDescent="0.25">
      <c r="A58" s="7">
        <v>45114</v>
      </c>
      <c r="B58" s="14">
        <v>75</v>
      </c>
      <c r="C58" s="14">
        <v>56</v>
      </c>
      <c r="D58" s="6">
        <f>SUM(B58:C58)</f>
        <v>131</v>
      </c>
      <c r="E58" s="11" t="s">
        <v>8</v>
      </c>
    </row>
    <row r="59" spans="1:5" ht="15.75" x14ac:dyDescent="0.25">
      <c r="A59" s="7">
        <v>45121</v>
      </c>
      <c r="B59" s="14">
        <v>151</v>
      </c>
      <c r="C59" s="14">
        <v>117</v>
      </c>
      <c r="D59" s="6">
        <f>SUM(B59:C59)</f>
        <v>268</v>
      </c>
      <c r="E59" s="11" t="s">
        <v>8</v>
      </c>
    </row>
    <row r="60" spans="1:5" ht="15.75" x14ac:dyDescent="0.25">
      <c r="A60" s="7">
        <v>45128</v>
      </c>
      <c r="B60" s="14">
        <v>119</v>
      </c>
      <c r="C60" s="14">
        <v>109</v>
      </c>
      <c r="D60" s="6">
        <f>SUM(B60:C60)</f>
        <v>228</v>
      </c>
      <c r="E60" s="11" t="s">
        <v>8</v>
      </c>
    </row>
    <row r="61" spans="1:5" ht="15.75" x14ac:dyDescent="0.25">
      <c r="A61" s="9">
        <v>45135</v>
      </c>
      <c r="B61" s="14">
        <v>145</v>
      </c>
      <c r="C61" s="14">
        <v>80</v>
      </c>
      <c r="D61" s="6">
        <f>SUM(B61:C61)</f>
        <v>225</v>
      </c>
      <c r="E61" s="11" t="s">
        <v>8</v>
      </c>
    </row>
    <row r="62" spans="1:5" ht="15.75" x14ac:dyDescent="0.25">
      <c r="A62" s="9">
        <v>45142</v>
      </c>
      <c r="B62" s="14">
        <v>136</v>
      </c>
      <c r="C62" s="14">
        <v>87</v>
      </c>
      <c r="D62" s="6">
        <f>SUM(B62:C62)</f>
        <v>223</v>
      </c>
      <c r="E62" s="11" t="s">
        <v>8</v>
      </c>
    </row>
    <row r="63" spans="1:5" ht="15.75" x14ac:dyDescent="0.25">
      <c r="A63" s="10">
        <v>45149</v>
      </c>
      <c r="B63" s="14">
        <v>260</v>
      </c>
      <c r="C63" s="14">
        <v>166</v>
      </c>
      <c r="D63" s="6">
        <f>SUM(B63:C63)</f>
        <v>426</v>
      </c>
      <c r="E63" s="11" t="s">
        <v>8</v>
      </c>
    </row>
    <row r="64" spans="1:5" ht="15.75" x14ac:dyDescent="0.25">
      <c r="A64" s="7">
        <v>45156</v>
      </c>
      <c r="B64" s="14">
        <v>173</v>
      </c>
      <c r="C64" s="14">
        <v>183</v>
      </c>
      <c r="D64" s="6">
        <f>SUM(B64:C64)</f>
        <v>356</v>
      </c>
      <c r="E64" s="11" t="s">
        <v>8</v>
      </c>
    </row>
    <row r="65" spans="1:5" ht="15.75" x14ac:dyDescent="0.25">
      <c r="A65" s="7">
        <v>45163</v>
      </c>
      <c r="B65" s="14">
        <v>163</v>
      </c>
      <c r="C65" s="14">
        <v>115</v>
      </c>
      <c r="D65" s="6">
        <f>SUM(B65:C65)</f>
        <v>278</v>
      </c>
      <c r="E65" s="11" t="s">
        <v>8</v>
      </c>
    </row>
    <row r="66" spans="1:5" ht="15.75" x14ac:dyDescent="0.25">
      <c r="A66" s="7">
        <v>45170</v>
      </c>
      <c r="B66" s="14">
        <v>123</v>
      </c>
      <c r="C66" s="14">
        <v>0</v>
      </c>
      <c r="D66" s="6">
        <f>SUM(B66:C66)</f>
        <v>123</v>
      </c>
      <c r="E66" s="11" t="s">
        <v>8</v>
      </c>
    </row>
    <row r="67" spans="1:5" ht="15.75" x14ac:dyDescent="0.25">
      <c r="A67" s="7">
        <v>45177</v>
      </c>
      <c r="B67" s="14">
        <v>101</v>
      </c>
      <c r="C67" s="14">
        <v>88</v>
      </c>
      <c r="D67" s="6">
        <f>SUM(B67:C67)</f>
        <v>189</v>
      </c>
      <c r="E67" s="11" t="s">
        <v>8</v>
      </c>
    </row>
    <row r="68" spans="1:5" ht="15.75" x14ac:dyDescent="0.25">
      <c r="A68" s="7">
        <v>45184</v>
      </c>
      <c r="B68" s="14">
        <v>0</v>
      </c>
      <c r="C68" s="14">
        <v>75</v>
      </c>
      <c r="D68" s="6">
        <f>SUM(B68:C68)</f>
        <v>75</v>
      </c>
      <c r="E68" s="11" t="s">
        <v>8</v>
      </c>
    </row>
    <row r="69" spans="1:5" ht="15.75" x14ac:dyDescent="0.25">
      <c r="A69" s="9">
        <v>45071</v>
      </c>
      <c r="B69" s="14">
        <v>223</v>
      </c>
      <c r="C69" s="14">
        <v>266</v>
      </c>
      <c r="D69" s="6">
        <f>SUM(B69:C69)</f>
        <v>489</v>
      </c>
      <c r="E69" s="11" t="s">
        <v>8</v>
      </c>
    </row>
    <row r="70" spans="1:5" ht="15.75" x14ac:dyDescent="0.25">
      <c r="A70" s="10">
        <v>45078</v>
      </c>
      <c r="B70" s="14">
        <v>91</v>
      </c>
      <c r="C70" s="14">
        <v>94</v>
      </c>
      <c r="D70" s="6">
        <f>SUM(B70:C70)</f>
        <v>185</v>
      </c>
      <c r="E70" s="11" t="s">
        <v>8</v>
      </c>
    </row>
    <row r="71" spans="1:5" ht="15.75" x14ac:dyDescent="0.25">
      <c r="A71" s="7">
        <v>45085</v>
      </c>
      <c r="B71" s="14">
        <v>343</v>
      </c>
      <c r="C71" s="14">
        <v>238</v>
      </c>
      <c r="D71" s="6">
        <f>SUM(B71:C71)</f>
        <v>581</v>
      </c>
      <c r="E71" s="11" t="s">
        <v>8</v>
      </c>
    </row>
    <row r="72" spans="1:5" ht="15.75" x14ac:dyDescent="0.25">
      <c r="A72" s="7">
        <v>45092</v>
      </c>
      <c r="B72" s="14">
        <v>142</v>
      </c>
      <c r="C72" s="14">
        <v>178</v>
      </c>
      <c r="D72" s="6">
        <f>SUM(B72:C72)</f>
        <v>320</v>
      </c>
      <c r="E72" s="11" t="s">
        <v>8</v>
      </c>
    </row>
    <row r="73" spans="1:5" ht="15.75" x14ac:dyDescent="0.25">
      <c r="A73" s="7">
        <v>45099</v>
      </c>
      <c r="B73" s="14">
        <v>310</v>
      </c>
      <c r="C73" s="14">
        <v>239</v>
      </c>
      <c r="D73" s="6">
        <f>SUM(B73:C73)</f>
        <v>549</v>
      </c>
      <c r="E73" s="11" t="s">
        <v>8</v>
      </c>
    </row>
    <row r="74" spans="1:5" ht="15.75" x14ac:dyDescent="0.25">
      <c r="A74" s="7">
        <v>45106</v>
      </c>
      <c r="B74" s="14">
        <v>159</v>
      </c>
      <c r="C74" s="14">
        <v>140</v>
      </c>
      <c r="D74" s="6">
        <f>SUM(B74:C74)</f>
        <v>299</v>
      </c>
      <c r="E74" s="11" t="s">
        <v>8</v>
      </c>
    </row>
    <row r="75" spans="1:5" ht="15.75" x14ac:dyDescent="0.25">
      <c r="A75" s="7">
        <v>45113</v>
      </c>
      <c r="B75" s="14">
        <v>227</v>
      </c>
      <c r="C75" s="14">
        <v>300</v>
      </c>
      <c r="D75" s="6">
        <f>SUM(B75:C75)</f>
        <v>527</v>
      </c>
      <c r="E75" s="11" t="s">
        <v>8</v>
      </c>
    </row>
    <row r="76" spans="1:5" ht="15.75" x14ac:dyDescent="0.25">
      <c r="A76" s="7">
        <v>45120</v>
      </c>
      <c r="B76" s="14">
        <v>110</v>
      </c>
      <c r="C76" s="14">
        <v>146</v>
      </c>
      <c r="D76" s="6">
        <f>SUM(B76:C76)</f>
        <v>256</v>
      </c>
      <c r="E76" s="11" t="s">
        <v>8</v>
      </c>
    </row>
    <row r="77" spans="1:5" ht="15.75" x14ac:dyDescent="0.25">
      <c r="A77" s="7">
        <v>45127</v>
      </c>
      <c r="B77" s="14">
        <v>238</v>
      </c>
      <c r="C77" s="14">
        <v>259</v>
      </c>
      <c r="D77" s="6">
        <f>SUM(B77:C77)</f>
        <v>497</v>
      </c>
      <c r="E77" s="11" t="s">
        <v>8</v>
      </c>
    </row>
    <row r="78" spans="1:5" ht="15.75" x14ac:dyDescent="0.25">
      <c r="A78" s="9">
        <v>45134</v>
      </c>
      <c r="B78" s="14">
        <v>159</v>
      </c>
      <c r="C78" s="14">
        <v>198</v>
      </c>
      <c r="D78" s="6">
        <f>SUM(B78:C78)</f>
        <v>357</v>
      </c>
      <c r="E78" s="11" t="s">
        <v>8</v>
      </c>
    </row>
    <row r="79" spans="1:5" ht="15.75" x14ac:dyDescent="0.25">
      <c r="A79" s="9">
        <v>45141</v>
      </c>
      <c r="B79" s="14">
        <v>319</v>
      </c>
      <c r="C79" s="14">
        <v>313</v>
      </c>
      <c r="D79" s="6">
        <f>SUM(B79:C79)</f>
        <v>632</v>
      </c>
      <c r="E79" s="11" t="s">
        <v>8</v>
      </c>
    </row>
    <row r="80" spans="1:5" ht="15.75" x14ac:dyDescent="0.25">
      <c r="A80" s="10">
        <v>45148</v>
      </c>
      <c r="B80" s="14">
        <v>157</v>
      </c>
      <c r="C80" s="14">
        <v>155</v>
      </c>
      <c r="D80" s="6">
        <f>SUM(B80:C80)</f>
        <v>312</v>
      </c>
      <c r="E80" s="11" t="s">
        <v>8</v>
      </c>
    </row>
    <row r="81" spans="1:5" ht="15.75" x14ac:dyDescent="0.25">
      <c r="A81" s="7">
        <v>45155</v>
      </c>
      <c r="B81" s="14">
        <v>264</v>
      </c>
      <c r="C81" s="14">
        <v>264</v>
      </c>
      <c r="D81" s="6">
        <f>SUM(B81:C81)</f>
        <v>528</v>
      </c>
      <c r="E81" s="11" t="s">
        <v>8</v>
      </c>
    </row>
    <row r="82" spans="1:5" ht="15.75" x14ac:dyDescent="0.25">
      <c r="A82" s="7">
        <v>45162</v>
      </c>
      <c r="B82" s="14">
        <v>117</v>
      </c>
      <c r="C82" s="14">
        <v>156</v>
      </c>
      <c r="D82" s="6">
        <f>SUM(B82:C82)</f>
        <v>273</v>
      </c>
      <c r="E82" s="11" t="s">
        <v>8</v>
      </c>
    </row>
    <row r="83" spans="1:5" ht="15.75" x14ac:dyDescent="0.25">
      <c r="A83" s="7">
        <v>45169</v>
      </c>
      <c r="B83" s="14">
        <v>290</v>
      </c>
      <c r="C83" s="14">
        <v>362</v>
      </c>
      <c r="D83" s="6">
        <f>SUM(B83:C83)</f>
        <v>652</v>
      </c>
      <c r="E83" s="11" t="s">
        <v>8</v>
      </c>
    </row>
    <row r="84" spans="1:5" ht="15.75" x14ac:dyDescent="0.25">
      <c r="A84" s="7">
        <v>45176</v>
      </c>
      <c r="B84" s="14">
        <v>232</v>
      </c>
      <c r="C84" s="14">
        <v>50</v>
      </c>
      <c r="D84" s="6">
        <f>SUM(B84:C84)</f>
        <v>282</v>
      </c>
      <c r="E84" s="11" t="s">
        <v>8</v>
      </c>
    </row>
    <row r="85" spans="1:5" ht="15.75" x14ac:dyDescent="0.25">
      <c r="A85" s="7">
        <v>45068</v>
      </c>
      <c r="B85" s="14">
        <v>415</v>
      </c>
      <c r="C85" s="14">
        <v>342</v>
      </c>
      <c r="D85" s="6">
        <f>SUM(B85:C85)</f>
        <v>757</v>
      </c>
      <c r="E85" s="11" t="s">
        <v>8</v>
      </c>
    </row>
    <row r="86" spans="1:5" ht="15.75" x14ac:dyDescent="0.25">
      <c r="A86" s="9">
        <v>45077</v>
      </c>
      <c r="B86" s="14">
        <v>405</v>
      </c>
      <c r="C86" s="14">
        <v>148</v>
      </c>
      <c r="D86" s="6">
        <f>SUM(B86:C86)</f>
        <v>553</v>
      </c>
      <c r="E86" s="11" t="s">
        <v>8</v>
      </c>
    </row>
    <row r="87" spans="1:5" ht="15.75" x14ac:dyDescent="0.25">
      <c r="A87" s="10">
        <v>45082</v>
      </c>
      <c r="B87" s="14">
        <v>408</v>
      </c>
      <c r="C87" s="14">
        <v>267</v>
      </c>
      <c r="D87" s="6">
        <f>SUM(B87:C87)</f>
        <v>675</v>
      </c>
      <c r="E87" s="11" t="s">
        <v>8</v>
      </c>
    </row>
    <row r="88" spans="1:5" ht="15.75" x14ac:dyDescent="0.25">
      <c r="A88" s="7">
        <v>45091</v>
      </c>
      <c r="B88" s="14">
        <v>420</v>
      </c>
      <c r="C88" s="14">
        <v>248</v>
      </c>
      <c r="D88" s="6">
        <f>SUM(B88:C88)</f>
        <v>668</v>
      </c>
      <c r="E88" s="11" t="s">
        <v>8</v>
      </c>
    </row>
    <row r="89" spans="1:5" ht="15.75" x14ac:dyDescent="0.25">
      <c r="A89" s="7">
        <v>45096</v>
      </c>
      <c r="B89" s="14">
        <v>416</v>
      </c>
      <c r="C89" s="14">
        <v>344</v>
      </c>
      <c r="D89" s="6">
        <f>SUM(B89:C89)</f>
        <v>760</v>
      </c>
      <c r="E89" s="11" t="s">
        <v>8</v>
      </c>
    </row>
    <row r="90" spans="1:5" ht="15.75" x14ac:dyDescent="0.25">
      <c r="A90" s="7">
        <v>45105</v>
      </c>
      <c r="B90" s="14">
        <v>414</v>
      </c>
      <c r="C90" s="14">
        <v>300</v>
      </c>
      <c r="D90" s="6">
        <f>SUM(B90:C90)</f>
        <v>714</v>
      </c>
      <c r="E90" s="11" t="s">
        <v>8</v>
      </c>
    </row>
    <row r="91" spans="1:5" ht="15.75" x14ac:dyDescent="0.25">
      <c r="A91" s="7">
        <v>45110</v>
      </c>
      <c r="B91" s="14">
        <v>423</v>
      </c>
      <c r="C91" s="14">
        <v>415</v>
      </c>
      <c r="D91" s="6">
        <f>SUM(B91:C91)</f>
        <v>838</v>
      </c>
      <c r="E91" s="11" t="s">
        <v>8</v>
      </c>
    </row>
    <row r="92" spans="1:5" ht="15.75" x14ac:dyDescent="0.25">
      <c r="A92" s="7">
        <v>45119</v>
      </c>
      <c r="B92" s="14">
        <v>420</v>
      </c>
      <c r="C92" s="14">
        <v>248</v>
      </c>
      <c r="D92" s="6">
        <f>SUM(B92:C92)</f>
        <v>668</v>
      </c>
      <c r="E92" s="11" t="s">
        <v>8</v>
      </c>
    </row>
    <row r="93" spans="1:5" ht="15.75" x14ac:dyDescent="0.25">
      <c r="A93" s="7">
        <v>45124</v>
      </c>
      <c r="B93" s="14">
        <v>422</v>
      </c>
      <c r="C93" s="14">
        <v>321</v>
      </c>
      <c r="D93" s="6">
        <f>SUM(B93:C93)</f>
        <v>743</v>
      </c>
      <c r="E93" s="11" t="s">
        <v>8</v>
      </c>
    </row>
    <row r="94" spans="1:5" ht="15.75" x14ac:dyDescent="0.25">
      <c r="A94" s="7">
        <v>45133</v>
      </c>
      <c r="B94" s="14">
        <v>424</v>
      </c>
      <c r="C94" s="14">
        <v>399</v>
      </c>
      <c r="D94" s="6">
        <f>SUM(B94:C94)</f>
        <v>823</v>
      </c>
      <c r="E94" s="11" t="s">
        <v>8</v>
      </c>
    </row>
    <row r="95" spans="1:5" ht="15.75" x14ac:dyDescent="0.25">
      <c r="A95" s="9">
        <v>45138</v>
      </c>
      <c r="B95" s="14">
        <v>419</v>
      </c>
      <c r="C95" s="14">
        <v>388</v>
      </c>
      <c r="D95" s="6">
        <f>SUM(B95:C95)</f>
        <v>807</v>
      </c>
      <c r="E95" s="11" t="s">
        <v>8</v>
      </c>
    </row>
    <row r="96" spans="1:5" ht="15.75" x14ac:dyDescent="0.25">
      <c r="A96" s="9">
        <v>45147</v>
      </c>
      <c r="B96" s="14">
        <v>424</v>
      </c>
      <c r="C96" s="14">
        <v>283</v>
      </c>
      <c r="D96" s="6">
        <f>SUM(B96:C96)</f>
        <v>707</v>
      </c>
      <c r="E96" s="11" t="s">
        <v>8</v>
      </c>
    </row>
    <row r="97" spans="1:5" ht="15.75" x14ac:dyDescent="0.25">
      <c r="A97" s="10">
        <v>45152</v>
      </c>
      <c r="B97" s="14">
        <v>419</v>
      </c>
      <c r="C97" s="14">
        <v>409</v>
      </c>
      <c r="D97" s="6">
        <f>SUM(B97:C97)</f>
        <v>828</v>
      </c>
      <c r="E97" s="11" t="s">
        <v>8</v>
      </c>
    </row>
    <row r="98" spans="1:5" ht="15.75" x14ac:dyDescent="0.25">
      <c r="A98" s="7">
        <v>45161</v>
      </c>
      <c r="B98" s="14">
        <v>420</v>
      </c>
      <c r="C98" s="14">
        <v>370</v>
      </c>
      <c r="D98" s="6">
        <f>SUM(B98:C98)</f>
        <v>790</v>
      </c>
      <c r="E98" s="11" t="s">
        <v>8</v>
      </c>
    </row>
    <row r="99" spans="1:5" ht="15.75" x14ac:dyDescent="0.25">
      <c r="A99" s="7">
        <v>45166</v>
      </c>
      <c r="B99" s="14">
        <v>423</v>
      </c>
      <c r="C99" s="14">
        <v>430</v>
      </c>
      <c r="D99" s="6">
        <f>SUM(B99:C99)</f>
        <v>853</v>
      </c>
      <c r="E99" s="11" t="s">
        <v>8</v>
      </c>
    </row>
    <row r="100" spans="1:5" ht="15.75" x14ac:dyDescent="0.25">
      <c r="A100" s="7">
        <v>45180</v>
      </c>
      <c r="B100" s="14">
        <v>417</v>
      </c>
      <c r="C100" s="14">
        <v>400</v>
      </c>
      <c r="D100" s="6">
        <f>SUM(B100:C100)</f>
        <v>817</v>
      </c>
      <c r="E100" s="11" t="s">
        <v>8</v>
      </c>
    </row>
    <row r="101" spans="1:5" ht="15.75" x14ac:dyDescent="0.25">
      <c r="A101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2023</vt:lpstr>
    </vt:vector>
  </TitlesOfParts>
  <Company>Alaska Railroad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Winther</dc:creator>
  <cp:lastModifiedBy>Scott Winther</cp:lastModifiedBy>
  <dcterms:created xsi:type="dcterms:W3CDTF">2024-08-16T17:27:45Z</dcterms:created>
  <dcterms:modified xsi:type="dcterms:W3CDTF">2024-08-16T18:23:32Z</dcterms:modified>
</cp:coreProperties>
</file>